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05DC71D1-10AE-464F-A382-77F3C125E94E}" xr6:coauthVersionLast="36" xr6:coauthVersionMax="47" xr10:uidLastSave="{00000000-0000-0000-0000-000000000000}"/>
  <bookViews>
    <workbookView xWindow="-105" yWindow="-105" windowWidth="19425" windowHeight="10425" xr2:uid="{00000000-000D-0000-FFFF-FFFF00000000}"/>
  </bookViews>
  <sheets>
    <sheet name="ハイリスクアプローチ用" sheetId="15" r:id="rId1"/>
    <sheet name="ポピュレーションアプローチ用" sheetId="14" r:id="rId2"/>
  </sheets>
  <definedNames>
    <definedName name="_xlnm.Print_Titles" localSheetId="0">ハイリスクアプローチ用!$A:$D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5" l="1"/>
  <c r="F16" i="15"/>
  <c r="N16" i="15" s="1"/>
  <c r="O16" i="15" s="1"/>
  <c r="F15" i="15"/>
  <c r="L14" i="15"/>
  <c r="I14" i="15"/>
  <c r="F14" i="15"/>
  <c r="L13" i="15"/>
  <c r="I13" i="15"/>
  <c r="F13" i="15"/>
  <c r="F12" i="15"/>
  <c r="N12" i="15" s="1"/>
  <c r="O12" i="15" s="1"/>
  <c r="L11" i="15"/>
  <c r="I11" i="15"/>
  <c r="F11" i="15"/>
  <c r="L10" i="15"/>
  <c r="I10" i="15"/>
  <c r="F10" i="15"/>
  <c r="N10" i="15" s="1"/>
  <c r="F9" i="15"/>
  <c r="L8" i="15"/>
  <c r="I8" i="15"/>
  <c r="F8" i="15"/>
  <c r="N8" i="15" s="1"/>
  <c r="O8" i="15" s="1"/>
  <c r="L7" i="15"/>
  <c r="I7" i="15"/>
  <c r="F7" i="15"/>
  <c r="N13" i="15" l="1"/>
  <c r="O13" i="15" s="1"/>
  <c r="N14" i="15"/>
  <c r="O14" i="15" s="1"/>
  <c r="N11" i="15"/>
  <c r="O11" i="15" s="1"/>
  <c r="K18" i="15"/>
  <c r="K19" i="15" s="1"/>
  <c r="K20" i="15" s="1"/>
  <c r="E18" i="15"/>
  <c r="E19" i="15" s="1"/>
  <c r="E20" i="15" s="1"/>
  <c r="H18" i="15"/>
  <c r="O10" i="15"/>
  <c r="G18" i="14"/>
  <c r="G17" i="14"/>
  <c r="G16" i="14"/>
  <c r="G15" i="14"/>
  <c r="G14" i="14"/>
  <c r="G13" i="14"/>
  <c r="G12" i="14"/>
  <c r="G11" i="14"/>
  <c r="N18" i="15" l="1"/>
  <c r="N19" i="15" s="1"/>
  <c r="N20" i="15" s="1"/>
  <c r="Q20" i="15" s="1"/>
  <c r="H19" i="15"/>
  <c r="H20" i="15" s="1"/>
  <c r="F19" i="14"/>
  <c r="F20" i="14"/>
  <c r="F21" i="14" s="1"/>
</calcChain>
</file>

<file path=xl/sharedStrings.xml><?xml version="1.0" encoding="utf-8"?>
<sst xmlns="http://schemas.openxmlformats.org/spreadsheetml/2006/main" count="109" uniqueCount="51">
  <si>
    <t>単価</t>
    <rPh sb="0" eb="2">
      <t>タンカ</t>
    </rPh>
    <phoneticPr fontId="1"/>
  </si>
  <si>
    <t>数量</t>
    <rPh sb="0" eb="2">
      <t>スウリョウ</t>
    </rPh>
    <phoneticPr fontId="1"/>
  </si>
  <si>
    <t>金額</t>
    <rPh sb="0" eb="2">
      <t>キンガク</t>
    </rPh>
    <phoneticPr fontId="1"/>
  </si>
  <si>
    <t>案内文作成・封入・発送</t>
    <rPh sb="0" eb="3">
      <t>アンナイブン</t>
    </rPh>
    <rPh sb="3" eb="5">
      <t>サクセイ</t>
    </rPh>
    <rPh sb="6" eb="8">
      <t>フウニュウ</t>
    </rPh>
    <rPh sb="9" eb="11">
      <t>ハッソウ</t>
    </rPh>
    <phoneticPr fontId="1"/>
  </si>
  <si>
    <t>備考</t>
    <rPh sb="0" eb="2">
      <t>ビコウ</t>
    </rPh>
    <phoneticPr fontId="1"/>
  </si>
  <si>
    <t>電話による参加勧奨</t>
    <rPh sb="0" eb="2">
      <t>デンワ</t>
    </rPh>
    <rPh sb="5" eb="7">
      <t>サンカ</t>
    </rPh>
    <rPh sb="7" eb="9">
      <t>カンショウ</t>
    </rPh>
    <phoneticPr fontId="1"/>
  </si>
  <si>
    <t>訪問困難時</t>
    <rPh sb="0" eb="2">
      <t>ホウモン</t>
    </rPh>
    <rPh sb="2" eb="4">
      <t>コンナン</t>
    </rPh>
    <rPh sb="4" eb="5">
      <t>ジ</t>
    </rPh>
    <phoneticPr fontId="1"/>
  </si>
  <si>
    <t>－</t>
    <phoneticPr fontId="1"/>
  </si>
  <si>
    <t>案内文デザイン</t>
    <phoneticPr fontId="1"/>
  </si>
  <si>
    <t>式</t>
    <rPh sb="0" eb="1">
      <t>シキ</t>
    </rPh>
    <phoneticPr fontId="1"/>
  </si>
  <si>
    <t>件</t>
    <rPh sb="0" eb="1">
      <t>ケン</t>
    </rPh>
    <phoneticPr fontId="1"/>
  </si>
  <si>
    <t>面談費用、交通費等を含む</t>
    <rPh sb="0" eb="2">
      <t>メンダン</t>
    </rPh>
    <rPh sb="2" eb="4">
      <t>ヒヨウ</t>
    </rPh>
    <rPh sb="5" eb="8">
      <t>コウツウヒ</t>
    </rPh>
    <rPh sb="8" eb="9">
      <t>トウ</t>
    </rPh>
    <rPh sb="10" eb="11">
      <t>フク</t>
    </rPh>
    <phoneticPr fontId="1"/>
  </si>
  <si>
    <t>-</t>
    <phoneticPr fontId="1"/>
  </si>
  <si>
    <t>アンケート返却処理</t>
    <rPh sb="5" eb="7">
      <t>ヘンキャク</t>
    </rPh>
    <rPh sb="7" eb="9">
      <t>ショリ</t>
    </rPh>
    <phoneticPr fontId="1"/>
  </si>
  <si>
    <t>報告書作成</t>
    <rPh sb="0" eb="3">
      <t>ホウコクショ</t>
    </rPh>
    <rPh sb="3" eb="5">
      <t>サクセイ</t>
    </rPh>
    <phoneticPr fontId="1"/>
  </si>
  <si>
    <t>基本料金（初期費用等）</t>
    <rPh sb="0" eb="2">
      <t>キホン</t>
    </rPh>
    <rPh sb="2" eb="4">
      <t>リョウキン</t>
    </rPh>
    <rPh sb="5" eb="7">
      <t>ショキ</t>
    </rPh>
    <rPh sb="7" eb="9">
      <t>ヒヨウ</t>
    </rPh>
    <rPh sb="9" eb="10">
      <t>トウ</t>
    </rPh>
    <phoneticPr fontId="1"/>
  </si>
  <si>
    <t>基本料金等に含む</t>
    <rPh sb="0" eb="2">
      <t>キホン</t>
    </rPh>
    <rPh sb="2" eb="4">
      <t>リョウキン</t>
    </rPh>
    <rPh sb="4" eb="5">
      <t>トウ</t>
    </rPh>
    <rPh sb="6" eb="7">
      <t>フク</t>
    </rPh>
    <phoneticPr fontId="1"/>
  </si>
  <si>
    <t>郵便料含む</t>
    <rPh sb="0" eb="2">
      <t>ユウビン</t>
    </rPh>
    <rPh sb="2" eb="3">
      <t>リョウ</t>
    </rPh>
    <rPh sb="3" eb="4">
      <t>フク</t>
    </rPh>
    <phoneticPr fontId="1"/>
  </si>
  <si>
    <t>電話参加勧奨等に含む</t>
    <rPh sb="0" eb="2">
      <t>デンワ</t>
    </rPh>
    <rPh sb="2" eb="4">
      <t>サンカ</t>
    </rPh>
    <rPh sb="4" eb="6">
      <t>カンショウ</t>
    </rPh>
    <rPh sb="6" eb="7">
      <t>トウ</t>
    </rPh>
    <rPh sb="8" eb="9">
      <t>フク</t>
    </rPh>
    <phoneticPr fontId="1"/>
  </si>
  <si>
    <t>人員調整、データ取込等</t>
    <rPh sb="0" eb="2">
      <t>ジンイン</t>
    </rPh>
    <rPh sb="2" eb="4">
      <t>チョウセイ</t>
    </rPh>
    <rPh sb="8" eb="10">
      <t>トリコミ</t>
    </rPh>
    <rPh sb="10" eb="11">
      <t>トウ</t>
    </rPh>
    <phoneticPr fontId="1"/>
  </si>
  <si>
    <t>単位：円</t>
    <rPh sb="0" eb="2">
      <t>タンイ</t>
    </rPh>
    <rPh sb="3" eb="4">
      <t>エン</t>
    </rPh>
    <phoneticPr fontId="1"/>
  </si>
  <si>
    <t>指導資材</t>
    <rPh sb="0" eb="2">
      <t>シドウ</t>
    </rPh>
    <rPh sb="2" eb="4">
      <t>シザイ</t>
    </rPh>
    <phoneticPr fontId="1"/>
  </si>
  <si>
    <t>Ｒ４予算額</t>
    <rPh sb="2" eb="5">
      <t>ヨサンガク</t>
    </rPh>
    <phoneticPr fontId="1"/>
  </si>
  <si>
    <t>３社平均との差</t>
    <rPh sb="1" eb="2">
      <t>シャ</t>
    </rPh>
    <rPh sb="2" eb="4">
      <t>ヘイキン</t>
    </rPh>
    <rPh sb="6" eb="7">
      <t>サ</t>
    </rPh>
    <phoneticPr fontId="1"/>
  </si>
  <si>
    <t>１回</t>
    <rPh sb="1" eb="2">
      <t>カイ</t>
    </rPh>
    <phoneticPr fontId="1"/>
  </si>
  <si>
    <t>その他</t>
    <rPh sb="2" eb="3">
      <t>タ</t>
    </rPh>
    <phoneticPr fontId="1"/>
  </si>
  <si>
    <t>消費税額（10％）</t>
    <rPh sb="0" eb="3">
      <t>ショウヒゼイ</t>
    </rPh>
    <rPh sb="3" eb="4">
      <t>ガク</t>
    </rPh>
    <phoneticPr fontId="1"/>
  </si>
  <si>
    <t>税込合計額</t>
    <rPh sb="0" eb="2">
      <t>ゼイコ</t>
    </rPh>
    <rPh sb="2" eb="4">
      <t>ゴウケイ</t>
    </rPh>
    <rPh sb="4" eb="5">
      <t>ガク</t>
    </rPh>
    <phoneticPr fontId="1"/>
  </si>
  <si>
    <t>事業費合計額（税抜）</t>
    <rPh sb="0" eb="3">
      <t>ジギョウヒ</t>
    </rPh>
    <rPh sb="3" eb="5">
      <t>ゴウケイ</t>
    </rPh>
    <rPh sb="5" eb="6">
      <t>ガク</t>
    </rPh>
    <rPh sb="7" eb="8">
      <t>ゼイ</t>
    </rPh>
    <rPh sb="8" eb="9">
      <t>ヌ</t>
    </rPh>
    <phoneticPr fontId="1"/>
  </si>
  <si>
    <t>参加再勧奨通知の作成・発送</t>
    <rPh sb="0" eb="2">
      <t>サンカ</t>
    </rPh>
    <rPh sb="2" eb="3">
      <t>サイ</t>
    </rPh>
    <rPh sb="3" eb="5">
      <t>カンショウ</t>
    </rPh>
    <rPh sb="5" eb="7">
      <t>ツウチ</t>
    </rPh>
    <rPh sb="8" eb="10">
      <t>サクセイ</t>
    </rPh>
    <rPh sb="11" eb="13">
      <t>ハッソウ</t>
    </rPh>
    <phoneticPr fontId="1"/>
  </si>
  <si>
    <t>項目</t>
    <rPh sb="0" eb="2">
      <t>コウモク</t>
    </rPh>
    <phoneticPr fontId="1"/>
  </si>
  <si>
    <t>中間保健指導(電話)</t>
    <rPh sb="0" eb="2">
      <t>チュウカン</t>
    </rPh>
    <rPh sb="2" eb="4">
      <t>ホケン</t>
    </rPh>
    <rPh sb="4" eb="6">
      <t>シドウ</t>
    </rPh>
    <rPh sb="7" eb="9">
      <t>デンワ</t>
    </rPh>
    <phoneticPr fontId="1"/>
  </si>
  <si>
    <t>初回保健指導(訪問１回目)</t>
    <rPh sb="0" eb="2">
      <t>ショカイ</t>
    </rPh>
    <rPh sb="2" eb="4">
      <t>ホケン</t>
    </rPh>
    <rPh sb="4" eb="6">
      <t>シドウ</t>
    </rPh>
    <rPh sb="7" eb="9">
      <t>ホウモン</t>
    </rPh>
    <rPh sb="10" eb="12">
      <t>カイメ</t>
    </rPh>
    <phoneticPr fontId="1"/>
  </si>
  <si>
    <t>最終保健指導(訪問２回目)</t>
    <rPh sb="0" eb="2">
      <t>サイシュウ</t>
    </rPh>
    <rPh sb="2" eb="6">
      <t>ホケンシドウ</t>
    </rPh>
    <rPh sb="7" eb="9">
      <t>ホウモン</t>
    </rPh>
    <rPh sb="10" eb="12">
      <t>カイメ</t>
    </rPh>
    <phoneticPr fontId="1"/>
  </si>
  <si>
    <t>か所</t>
    <rPh sb="1" eb="2">
      <t>ショ</t>
    </rPh>
    <phoneticPr fontId="1"/>
  </si>
  <si>
    <t>医療専門職派遣</t>
    <rPh sb="0" eb="2">
      <t>イリョウ</t>
    </rPh>
    <rPh sb="2" eb="4">
      <t>センモン</t>
    </rPh>
    <rPh sb="4" eb="5">
      <t>ショク</t>
    </rPh>
    <rPh sb="5" eb="7">
      <t>ハケン</t>
    </rPh>
    <phoneticPr fontId="1"/>
  </si>
  <si>
    <t>１回目</t>
    <rPh sb="1" eb="3">
      <t>カイメ</t>
    </rPh>
    <phoneticPr fontId="1"/>
  </si>
  <si>
    <t>２回目</t>
    <rPh sb="1" eb="3">
      <t>カイメ</t>
    </rPh>
    <phoneticPr fontId="1"/>
  </si>
  <si>
    <t>配布資料</t>
    <rPh sb="0" eb="2">
      <t>ハイフ</t>
    </rPh>
    <rPh sb="2" eb="4">
      <t>シリョウ</t>
    </rPh>
    <phoneticPr fontId="1"/>
  </si>
  <si>
    <t>健康相談及びフレイル把握、状態に
応じた支援</t>
    <rPh sb="0" eb="2">
      <t>ケンコウ</t>
    </rPh>
    <rPh sb="2" eb="4">
      <t>ソウダン</t>
    </rPh>
    <rPh sb="4" eb="5">
      <t>オヨ</t>
    </rPh>
    <rPh sb="10" eb="12">
      <t>ハアク</t>
    </rPh>
    <rPh sb="13" eb="15">
      <t>ジョウタイ</t>
    </rPh>
    <rPh sb="17" eb="18">
      <t>オウ</t>
    </rPh>
    <rPh sb="20" eb="22">
      <t>シエン</t>
    </rPh>
    <phoneticPr fontId="1"/>
  </si>
  <si>
    <t>測定機器によるフレイルチェック</t>
    <rPh sb="0" eb="2">
      <t>ソクテイ</t>
    </rPh>
    <rPh sb="2" eb="4">
      <t>キキ</t>
    </rPh>
    <phoneticPr fontId="1"/>
  </si>
  <si>
    <t>※１　項目が不足する場合は、行を追加してください。　</t>
    <rPh sb="3" eb="5">
      <t>コウモク</t>
    </rPh>
    <rPh sb="6" eb="8">
      <t>フソク</t>
    </rPh>
    <rPh sb="10" eb="12">
      <t>バアイ</t>
    </rPh>
    <rPh sb="14" eb="15">
      <t>ギョウ</t>
    </rPh>
    <rPh sb="16" eb="18">
      <t>ツイカ</t>
    </rPh>
    <phoneticPr fontId="1"/>
  </si>
  <si>
    <t>※２　項目「4 電話による参加勧奨」については、１件あたりの架電予定回数を備考欄に記載してください。
　　　（例：不通時は曜日・時間を変えて３回まで架電する。）</t>
    <rPh sb="3" eb="5">
      <t>コウモク</t>
    </rPh>
    <rPh sb="8" eb="10">
      <t>デンワ</t>
    </rPh>
    <rPh sb="13" eb="17">
      <t>サンカカンショウ</t>
    </rPh>
    <rPh sb="25" eb="26">
      <t>ケン</t>
    </rPh>
    <rPh sb="30" eb="32">
      <t>カデン</t>
    </rPh>
    <rPh sb="32" eb="34">
      <t>ヨテイ</t>
    </rPh>
    <rPh sb="34" eb="36">
      <t>カイスウ</t>
    </rPh>
    <rPh sb="37" eb="39">
      <t>ビコウ</t>
    </rPh>
    <rPh sb="39" eb="40">
      <t>ラン</t>
    </rPh>
    <rPh sb="41" eb="43">
      <t>キサイ</t>
    </rPh>
    <rPh sb="55" eb="56">
      <t>レイ</t>
    </rPh>
    <rPh sb="57" eb="59">
      <t>フツウ</t>
    </rPh>
    <rPh sb="59" eb="60">
      <t>ジ</t>
    </rPh>
    <rPh sb="61" eb="63">
      <t>ヨウビ</t>
    </rPh>
    <rPh sb="64" eb="66">
      <t>ジカン</t>
    </rPh>
    <rPh sb="67" eb="68">
      <t>カ</t>
    </rPh>
    <rPh sb="71" eb="72">
      <t>カイ</t>
    </rPh>
    <rPh sb="74" eb="76">
      <t>カデン</t>
    </rPh>
    <phoneticPr fontId="1"/>
  </si>
  <si>
    <t>※３　項目「7 初回保健指導(訪問１回目)」、「9 最終保健指導(訪問２回目)」について、訪問指導を行えずオンライン、電話、手紙等による指導となった場合で、単価が異なる際には備考欄に記載してください。
　　　（例：オンラインの場合　１件　〇円）</t>
    <rPh sb="3" eb="5">
      <t>コウモク</t>
    </rPh>
    <rPh sb="8" eb="10">
      <t>ショカイ</t>
    </rPh>
    <rPh sb="10" eb="12">
      <t>ホケン</t>
    </rPh>
    <rPh sb="12" eb="14">
      <t>シドウ</t>
    </rPh>
    <rPh sb="15" eb="17">
      <t>ホウモン</t>
    </rPh>
    <rPh sb="18" eb="20">
      <t>カイメ</t>
    </rPh>
    <rPh sb="26" eb="28">
      <t>サイシュウ</t>
    </rPh>
    <rPh sb="33" eb="35">
      <t>ホウモン</t>
    </rPh>
    <rPh sb="36" eb="38">
      <t>カイメ</t>
    </rPh>
    <rPh sb="45" eb="47">
      <t>ホウモン</t>
    </rPh>
    <rPh sb="47" eb="49">
      <t>シドウ</t>
    </rPh>
    <rPh sb="50" eb="51">
      <t>オコナ</t>
    </rPh>
    <rPh sb="62" eb="64">
      <t>テガミ</t>
    </rPh>
    <rPh sb="64" eb="65">
      <t>トウ</t>
    </rPh>
    <rPh sb="68" eb="70">
      <t>シドウ</t>
    </rPh>
    <rPh sb="74" eb="76">
      <t>バアイ</t>
    </rPh>
    <rPh sb="78" eb="80">
      <t>タンカ</t>
    </rPh>
    <rPh sb="81" eb="82">
      <t>コト</t>
    </rPh>
    <rPh sb="84" eb="85">
      <t>サイ</t>
    </rPh>
    <rPh sb="87" eb="89">
      <t>ビコウ</t>
    </rPh>
    <rPh sb="89" eb="90">
      <t>ラン</t>
    </rPh>
    <rPh sb="91" eb="93">
      <t>キサイ</t>
    </rPh>
    <rPh sb="105" eb="106">
      <t>レイ</t>
    </rPh>
    <rPh sb="113" eb="115">
      <t>バアイ</t>
    </rPh>
    <rPh sb="117" eb="118">
      <t>ケン</t>
    </rPh>
    <rPh sb="120" eb="121">
      <t>エン</t>
    </rPh>
    <phoneticPr fontId="1"/>
  </si>
  <si>
    <t>※４　項目「11 その他」について、独自の提案等があれば記載してください。</t>
    <rPh sb="3" eb="5">
      <t>コウモク</t>
    </rPh>
    <rPh sb="11" eb="12">
      <t>タ</t>
    </rPh>
    <rPh sb="18" eb="20">
      <t>ドクジ</t>
    </rPh>
    <rPh sb="21" eb="23">
      <t>テイアン</t>
    </rPh>
    <rPh sb="23" eb="24">
      <t>トウ</t>
    </rPh>
    <rPh sb="28" eb="30">
      <t>キサイ</t>
    </rPh>
    <phoneticPr fontId="1"/>
  </si>
  <si>
    <t>※１　項目が不足する場合は、行を追加してください。</t>
    <phoneticPr fontId="1"/>
  </si>
  <si>
    <t>※２　項目「2 医療専門職」について、派遣される医療専門職の内訳（資格、人数）を備考欄に記載してください。</t>
    <rPh sb="3" eb="5">
      <t>コウモク</t>
    </rPh>
    <rPh sb="8" eb="10">
      <t>イリョウ</t>
    </rPh>
    <rPh sb="10" eb="12">
      <t>センモン</t>
    </rPh>
    <rPh sb="12" eb="13">
      <t>ショク</t>
    </rPh>
    <rPh sb="19" eb="21">
      <t>ハケン</t>
    </rPh>
    <rPh sb="24" eb="29">
      <t>イリョウセンモンショク</t>
    </rPh>
    <rPh sb="30" eb="32">
      <t>ウチワケ</t>
    </rPh>
    <rPh sb="33" eb="35">
      <t>シカク</t>
    </rPh>
    <rPh sb="36" eb="38">
      <t>ニンズウ</t>
    </rPh>
    <rPh sb="40" eb="42">
      <t>ビコウ</t>
    </rPh>
    <rPh sb="42" eb="43">
      <t>ラン</t>
    </rPh>
    <rPh sb="44" eb="46">
      <t>キサイ</t>
    </rPh>
    <phoneticPr fontId="1"/>
  </si>
  <si>
    <t>※３　項目「7 その他」について、独自の提案等があれば記載してください。</t>
    <phoneticPr fontId="1"/>
  </si>
  <si>
    <t>※５　数量については、仕様書に記載した上限及び下限の件数を超えない範囲での変更の提案を可能とします。</t>
    <rPh sb="3" eb="5">
      <t>スウリョウ</t>
    </rPh>
    <rPh sb="11" eb="14">
      <t>シヨウショ</t>
    </rPh>
    <rPh sb="15" eb="17">
      <t>キサイ</t>
    </rPh>
    <rPh sb="19" eb="21">
      <t>ジョウゲン</t>
    </rPh>
    <rPh sb="21" eb="22">
      <t>オヨ</t>
    </rPh>
    <rPh sb="23" eb="25">
      <t>カゲン</t>
    </rPh>
    <rPh sb="26" eb="28">
      <t>ケンスウ</t>
    </rPh>
    <rPh sb="29" eb="30">
      <t>コ</t>
    </rPh>
    <rPh sb="33" eb="35">
      <t>ハンイ</t>
    </rPh>
    <rPh sb="37" eb="39">
      <t>ヘンコウ</t>
    </rPh>
    <rPh sb="40" eb="42">
      <t>テイアン</t>
    </rPh>
    <rPh sb="43" eb="45">
      <t>カノウ</t>
    </rPh>
    <phoneticPr fontId="1"/>
  </si>
  <si>
    <r>
      <t>※６　事業費合計額（税抜）について、「令和６年度　白岡市高齢者の保健事業と介護予防の一体的な実施事業業務委託に係る公募型プロポーザル実施要領」の「３　見積上限額」以内としてください。
   ただし、</t>
    </r>
    <r>
      <rPr>
        <u val="double"/>
        <sz val="11"/>
        <color theme="1"/>
        <rFont val="ＭＳ Ｐゴシック"/>
        <family val="3"/>
        <charset val="128"/>
        <scheme val="minor"/>
      </rPr>
      <t>ポピュレーションアプローチと一括で実施する場合</t>
    </r>
    <r>
      <rPr>
        <sz val="11"/>
        <color theme="1"/>
        <rFont val="ＭＳ Ｐゴシック"/>
        <family val="2"/>
        <scheme val="minor"/>
      </rPr>
      <t>については、２つの事業費合計額（税抜）が「３　見積上限額」　の</t>
    </r>
    <r>
      <rPr>
        <u val="double"/>
        <sz val="11"/>
        <color theme="1"/>
        <rFont val="ＭＳ Ｐゴシック"/>
        <family val="3"/>
        <charset val="128"/>
        <scheme val="minor"/>
      </rPr>
      <t>合計額</t>
    </r>
    <r>
      <rPr>
        <u val="double"/>
        <sz val="11"/>
        <rFont val="ＭＳ Ｐゴシック"/>
        <family val="3"/>
        <charset val="128"/>
        <scheme val="minor"/>
      </rPr>
      <t>（7,235,000</t>
    </r>
    <r>
      <rPr>
        <u val="double"/>
        <sz val="11"/>
        <color theme="1"/>
        <rFont val="ＭＳ Ｐゴシック"/>
        <family val="3"/>
        <charset val="128"/>
        <scheme val="minor"/>
      </rPr>
      <t>円）以内</t>
    </r>
    <r>
      <rPr>
        <sz val="11"/>
        <color theme="1"/>
        <rFont val="ＭＳ Ｐゴシック"/>
        <family val="2"/>
        <scheme val="minor"/>
      </rPr>
      <t>であれば、ハイアプローチの上限額（</t>
    </r>
    <r>
      <rPr>
        <sz val="11"/>
        <rFont val="ＭＳ Ｐゴシック"/>
        <family val="3"/>
        <charset val="128"/>
        <scheme val="minor"/>
      </rPr>
      <t>5,843,000</t>
    </r>
    <r>
      <rPr>
        <sz val="11"/>
        <color theme="1"/>
        <rFont val="ＭＳ Ｐゴシック"/>
        <family val="2"/>
        <scheme val="minor"/>
      </rPr>
      <t>円）を超えての提案を可能とします。</t>
    </r>
    <rPh sb="3" eb="6">
      <t>ジギョウヒ</t>
    </rPh>
    <rPh sb="6" eb="8">
      <t>ゴウケイ</t>
    </rPh>
    <rPh sb="8" eb="9">
      <t>ガク</t>
    </rPh>
    <rPh sb="10" eb="11">
      <t>ゼイ</t>
    </rPh>
    <rPh sb="11" eb="12">
      <t>ヌ</t>
    </rPh>
    <rPh sb="57" eb="60">
      <t>コウボガタ</t>
    </rPh>
    <rPh sb="66" eb="68">
      <t>ジッシ</t>
    </rPh>
    <rPh sb="68" eb="70">
      <t>ヨウリョウ</t>
    </rPh>
    <rPh sb="75" eb="77">
      <t>ミツモリ</t>
    </rPh>
    <rPh sb="77" eb="80">
      <t>ジョウゲンガク</t>
    </rPh>
    <rPh sb="81" eb="83">
      <t>イナイ</t>
    </rPh>
    <rPh sb="131" eb="134">
      <t>ジギョウヒ</t>
    </rPh>
    <rPh sb="183" eb="185">
      <t>ジョウゲン</t>
    </rPh>
    <rPh sb="185" eb="186">
      <t>ガク</t>
    </rPh>
    <rPh sb="196" eb="197">
      <t>エン</t>
    </rPh>
    <rPh sb="199" eb="200">
      <t>コ</t>
    </rPh>
    <rPh sb="203" eb="205">
      <t>テイアン</t>
    </rPh>
    <rPh sb="206" eb="208">
      <t>カノウ</t>
    </rPh>
    <phoneticPr fontId="1"/>
  </si>
  <si>
    <r>
      <t>※４　事業費合計額について、「令和６年度　白岡市高齢者の保健事業と介護予防の一体的な実施事業業務委託に係る公募型プロポーザル実施要領」の「３　見積上限額」以内としてください。
　 ただし、</t>
    </r>
    <r>
      <rPr>
        <u val="double"/>
        <sz val="11"/>
        <color theme="1"/>
        <rFont val="ＭＳ Ｐゴシック"/>
        <family val="3"/>
        <charset val="128"/>
        <scheme val="minor"/>
      </rPr>
      <t>ハイリスクアプローチと一括で実施する場合</t>
    </r>
    <r>
      <rPr>
        <sz val="11"/>
        <color theme="1"/>
        <rFont val="ＭＳ Ｐゴシック"/>
        <family val="2"/>
        <scheme val="minor"/>
      </rPr>
      <t>については、２つの事業費合計額（税抜）が「３　見積上限額」の</t>
    </r>
    <r>
      <rPr>
        <u val="double"/>
        <sz val="11"/>
        <color theme="1"/>
        <rFont val="ＭＳ Ｐゴシック"/>
        <family val="3"/>
        <charset val="128"/>
        <scheme val="minor"/>
      </rPr>
      <t>合計額</t>
    </r>
    <r>
      <rPr>
        <u val="double"/>
        <sz val="11"/>
        <rFont val="ＭＳ Ｐゴシック"/>
        <family val="3"/>
        <charset val="128"/>
        <scheme val="minor"/>
      </rPr>
      <t>（7,235,000</t>
    </r>
    <r>
      <rPr>
        <u val="double"/>
        <sz val="11"/>
        <color theme="1"/>
        <rFont val="ＭＳ Ｐゴシック"/>
        <family val="3"/>
        <charset val="128"/>
        <scheme val="minor"/>
      </rPr>
      <t>円）以内</t>
    </r>
    <r>
      <rPr>
        <sz val="11"/>
        <color theme="1"/>
        <rFont val="ＭＳ Ｐゴシック"/>
        <family val="2"/>
        <scheme val="minor"/>
      </rPr>
      <t>であれば、ポピュレーションアプローチの上限額（1,392,000円）を超えての提案を可能とします。</t>
    </r>
    <rPh sb="3" eb="6">
      <t>ジギョウヒ</t>
    </rPh>
    <rPh sb="6" eb="8">
      <t>ゴウケイ</t>
    </rPh>
    <rPh sb="8" eb="9">
      <t>ガク</t>
    </rPh>
    <rPh sb="53" eb="56">
      <t>コウボガタ</t>
    </rPh>
    <rPh sb="62" eb="64">
      <t>ジッシ</t>
    </rPh>
    <rPh sb="64" eb="66">
      <t>ヨウリョウ</t>
    </rPh>
    <rPh sb="71" eb="73">
      <t>ミツモリ</t>
    </rPh>
    <rPh sb="73" eb="76">
      <t>ジョウゲンガク</t>
    </rPh>
    <rPh sb="77" eb="79">
      <t>イナイ</t>
    </rPh>
    <rPh sb="105" eb="107">
      <t>イッカツ</t>
    </rPh>
    <rPh sb="123" eb="126">
      <t>ジギョウヒ</t>
    </rPh>
    <rPh sb="180" eb="183">
      <t>ジョウゲンガク</t>
    </rPh>
    <rPh sb="193" eb="194">
      <t>エン</t>
    </rPh>
    <rPh sb="196" eb="197">
      <t>コ</t>
    </rPh>
    <rPh sb="200" eb="202">
      <t>テイアン</t>
    </rPh>
    <rPh sb="203" eb="205">
      <t>カノウカノウ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</si>
</sst>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8"/>
      <color theme="1"/>
      <name val="ＭＳ Ｐゴシック"/>
      <family val="2"/>
      <scheme val="minor"/>
    </font>
    <font>
      <sz val="8"/>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2"/>
      <scheme val="minor"/>
    </font>
    <font>
      <sz val="6"/>
      <color theme="1"/>
      <name val="ＭＳ Ｐゴシック"/>
      <family val="2"/>
      <scheme val="minor"/>
    </font>
    <font>
      <sz val="10"/>
      <color theme="1"/>
      <name val="ＭＳ Ｐゴシック"/>
      <family val="2"/>
      <scheme val="minor"/>
    </font>
    <font>
      <sz val="10"/>
      <name val="ＭＳ Ｐゴシック"/>
      <family val="3"/>
      <charset val="128"/>
      <scheme val="minor"/>
    </font>
    <font>
      <u val="double"/>
      <sz val="11"/>
      <color theme="1"/>
      <name val="ＭＳ Ｐゴシック"/>
      <family val="3"/>
      <charset val="128"/>
      <scheme val="minor"/>
    </font>
    <font>
      <u val="double"/>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3">
    <xf numFmtId="0" fontId="0" fillId="0" borderId="0" xfId="0"/>
    <xf numFmtId="0" fontId="0" fillId="0" borderId="1" xfId="0" applyBorder="1" applyAlignment="1">
      <alignment vertical="center"/>
    </xf>
    <xf numFmtId="38" fontId="0" fillId="0" borderId="1" xfId="1" applyFont="1" applyBorder="1" applyAlignment="1">
      <alignment vertical="center"/>
    </xf>
    <xf numFmtId="38" fontId="4" fillId="0" borderId="1" xfId="1"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5" fillId="0" borderId="5" xfId="0" applyFont="1" applyBorder="1" applyAlignment="1">
      <alignment vertical="center" wrapText="1"/>
    </xf>
    <xf numFmtId="0" fontId="0" fillId="0" borderId="8" xfId="0"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vertical="center"/>
    </xf>
    <xf numFmtId="0" fontId="7" fillId="0" borderId="5" xfId="0" applyFont="1" applyBorder="1" applyAlignment="1">
      <alignment vertical="center"/>
    </xf>
    <xf numFmtId="0" fontId="7" fillId="2" borderId="5" xfId="0" applyFont="1" applyFill="1" applyBorder="1" applyAlignment="1">
      <alignment vertical="center"/>
    </xf>
    <xf numFmtId="0" fontId="6" fillId="0" borderId="5" xfId="0" applyFont="1" applyBorder="1" applyAlignment="1">
      <alignment vertical="center"/>
    </xf>
    <xf numFmtId="0" fontId="6" fillId="2" borderId="5" xfId="0" applyFont="1" applyFill="1" applyBorder="1" applyAlignment="1">
      <alignment vertical="center"/>
    </xf>
    <xf numFmtId="0" fontId="6" fillId="0" borderId="5" xfId="0" applyFont="1" applyBorder="1" applyAlignment="1">
      <alignment vertical="center" wrapText="1"/>
    </xf>
    <xf numFmtId="0" fontId="0" fillId="0" borderId="2" xfId="0" applyBorder="1" applyAlignment="1">
      <alignment horizontal="right" vertical="center"/>
    </xf>
    <xf numFmtId="0" fontId="5" fillId="2" borderId="5" xfId="0" applyFont="1" applyFill="1" applyBorder="1" applyAlignment="1">
      <alignment horizontal="left" vertical="center" wrapText="1"/>
    </xf>
    <xf numFmtId="0" fontId="8" fillId="0" borderId="0" xfId="0" applyFont="1" applyAlignment="1">
      <alignment vertical="center"/>
    </xf>
    <xf numFmtId="38" fontId="8" fillId="2" borderId="10" xfId="0" applyNumberFormat="1" applyFont="1" applyFill="1" applyBorder="1" applyAlignment="1">
      <alignment vertical="center"/>
    </xf>
    <xf numFmtId="38" fontId="11" fillId="0" borderId="3" xfId="1" applyFont="1" applyBorder="1" applyAlignment="1">
      <alignment horizontal="right" vertical="center"/>
    </xf>
    <xf numFmtId="0" fontId="0" fillId="0" borderId="13" xfId="0" applyBorder="1" applyAlignment="1">
      <alignment vertical="center"/>
    </xf>
    <xf numFmtId="38" fontId="0" fillId="0" borderId="15" xfId="1" applyFont="1" applyBorder="1" applyAlignment="1">
      <alignment horizontal="right" vertical="center"/>
    </xf>
    <xf numFmtId="0" fontId="5" fillId="2" borderId="11" xfId="0" applyFont="1" applyFill="1" applyBorder="1" applyAlignment="1">
      <alignment horizontal="left" vertical="center" wrapText="1"/>
    </xf>
    <xf numFmtId="0" fontId="4" fillId="0" borderId="13" xfId="0" applyFont="1" applyBorder="1" applyAlignment="1">
      <alignment vertical="center"/>
    </xf>
    <xf numFmtId="38" fontId="11" fillId="0" borderId="17" xfId="1" applyFont="1" applyBorder="1" applyAlignment="1">
      <alignment horizontal="right" vertical="center"/>
    </xf>
    <xf numFmtId="38" fontId="4" fillId="0" borderId="4" xfId="1" applyFont="1" applyBorder="1" applyAlignment="1">
      <alignment vertical="center"/>
    </xf>
    <xf numFmtId="38" fontId="4" fillId="0" borderId="16" xfId="1" applyFont="1" applyBorder="1" applyAlignment="1">
      <alignment horizontal="right" vertical="center"/>
    </xf>
    <xf numFmtId="0" fontId="7" fillId="2" borderId="5" xfId="0" applyFont="1" applyFill="1" applyBorder="1" applyAlignment="1">
      <alignment vertical="center" wrapText="1"/>
    </xf>
    <xf numFmtId="38" fontId="3" fillId="0" borderId="4" xfId="1" applyFont="1" applyBorder="1" applyAlignment="1">
      <alignment vertical="center"/>
    </xf>
    <xf numFmtId="38" fontId="3" fillId="0" borderId="4" xfId="1" applyFont="1" applyBorder="1" applyAlignment="1">
      <alignment horizontal="right" vertical="center"/>
    </xf>
    <xf numFmtId="0" fontId="0" fillId="0" borderId="0" xfId="0" applyFill="1" applyAlignment="1">
      <alignment vertical="center"/>
    </xf>
    <xf numFmtId="0" fontId="0" fillId="0" borderId="18" xfId="0" applyBorder="1" applyAlignment="1">
      <alignment horizontal="center" vertical="center"/>
    </xf>
    <xf numFmtId="38" fontId="12" fillId="0" borderId="1" xfId="0" applyNumberFormat="1" applyFont="1" applyBorder="1" applyAlignment="1">
      <alignment vertical="center"/>
    </xf>
    <xf numFmtId="38" fontId="0" fillId="0" borderId="18" xfId="0" applyNumberFormat="1" applyBorder="1" applyAlignment="1">
      <alignment vertical="center"/>
    </xf>
    <xf numFmtId="38" fontId="0" fillId="0" borderId="18" xfId="0" applyNumberFormat="1" applyBorder="1" applyAlignment="1">
      <alignment horizontal="right" vertical="center"/>
    </xf>
    <xf numFmtId="38" fontId="0" fillId="0" borderId="19" xfId="0" applyNumberFormat="1" applyBorder="1" applyAlignment="1">
      <alignment vertical="center"/>
    </xf>
    <xf numFmtId="38" fontId="0" fillId="0" borderId="20" xfId="0" applyNumberFormat="1" applyBorder="1" applyAlignment="1">
      <alignment vertical="center"/>
    </xf>
    <xf numFmtId="38" fontId="0" fillId="0" borderId="21" xfId="1" applyFont="1" applyBorder="1" applyAlignment="1">
      <alignment vertical="center"/>
    </xf>
    <xf numFmtId="3" fontId="8" fillId="0" borderId="1" xfId="0" applyNumberFormat="1" applyFont="1" applyBorder="1" applyAlignment="1">
      <alignment vertical="center"/>
    </xf>
    <xf numFmtId="38" fontId="0" fillId="0" borderId="22" xfId="0" applyNumberFormat="1" applyBorder="1" applyAlignment="1">
      <alignment vertical="center"/>
    </xf>
    <xf numFmtId="38" fontId="3" fillId="0" borderId="18" xfId="1" applyFont="1" applyBorder="1" applyAlignment="1">
      <alignment horizontal="right" vertical="center"/>
    </xf>
    <xf numFmtId="38" fontId="0" fillId="0" borderId="3" xfId="0" applyNumberFormat="1" applyBorder="1" applyAlignment="1">
      <alignment vertical="center"/>
    </xf>
    <xf numFmtId="38" fontId="3" fillId="0" borderId="3" xfId="1" applyFont="1" applyBorder="1" applyAlignment="1">
      <alignment horizontal="right" vertical="center"/>
    </xf>
    <xf numFmtId="38" fontId="0" fillId="0" borderId="3" xfId="0" applyNumberFormat="1" applyBorder="1" applyAlignment="1">
      <alignment horizontal="right" vertical="center"/>
    </xf>
    <xf numFmtId="38" fontId="0" fillId="0" borderId="3" xfId="1" applyFont="1" applyBorder="1" applyAlignment="1">
      <alignment vertical="center"/>
    </xf>
    <xf numFmtId="0" fontId="0" fillId="0" borderId="24" xfId="0" applyBorder="1" applyAlignment="1">
      <alignment vertical="center"/>
    </xf>
    <xf numFmtId="38" fontId="8" fillId="0" borderId="23" xfId="0" applyNumberFormat="1" applyFont="1" applyFill="1" applyBorder="1" applyAlignment="1">
      <alignment vertical="center"/>
    </xf>
    <xf numFmtId="0" fontId="0" fillId="0" borderId="1" xfId="0" applyBorder="1" applyAlignment="1">
      <alignment horizontal="center" vertical="center"/>
    </xf>
    <xf numFmtId="38" fontId="4" fillId="0" borderId="25" xfId="1" applyFont="1" applyBorder="1" applyAlignment="1">
      <alignment horizontal="right" vertical="center"/>
    </xf>
    <xf numFmtId="38" fontId="0" fillId="0" borderId="26" xfId="1" applyFont="1" applyBorder="1" applyAlignment="1">
      <alignment horizontal="right" vertical="center"/>
    </xf>
    <xf numFmtId="38" fontId="11" fillId="0" borderId="28" xfId="1" applyFont="1" applyBorder="1" applyAlignment="1">
      <alignment horizontal="right" vertical="center"/>
    </xf>
    <xf numFmtId="0" fontId="5" fillId="2" borderId="27" xfId="0" applyFont="1" applyFill="1" applyBorder="1" applyAlignment="1">
      <alignment horizontal="left" vertical="center" wrapText="1"/>
    </xf>
    <xf numFmtId="0" fontId="0" fillId="0" borderId="0" xfId="0" applyAlignment="1">
      <alignment horizontal="right" vertical="center"/>
    </xf>
    <xf numFmtId="38" fontId="3" fillId="0" borderId="1" xfId="1" applyFont="1" applyBorder="1" applyAlignment="1">
      <alignment vertical="center"/>
    </xf>
    <xf numFmtId="38" fontId="4" fillId="0" borderId="15" xfId="1" applyFont="1" applyBorder="1" applyAlignment="1">
      <alignment horizontal="right" vertical="center"/>
    </xf>
    <xf numFmtId="38" fontId="3" fillId="0" borderId="1" xfId="1" applyFont="1" applyBorder="1" applyAlignment="1">
      <alignment horizontal="right" vertical="center"/>
    </xf>
    <xf numFmtId="38" fontId="10" fillId="0" borderId="1" xfId="1" applyFont="1" applyBorder="1" applyAlignment="1">
      <alignment horizontal="right" vertical="center"/>
    </xf>
    <xf numFmtId="38" fontId="11" fillId="0" borderId="1" xfId="1" applyFont="1" applyBorder="1" applyAlignment="1">
      <alignment horizontal="right" vertical="center"/>
    </xf>
    <xf numFmtId="0" fontId="4" fillId="0" borderId="3" xfId="0" applyFont="1" applyBorder="1" applyAlignment="1">
      <alignment horizontal="center" vertical="center"/>
    </xf>
    <xf numFmtId="38" fontId="4" fillId="0" borderId="3" xfId="1" applyFont="1" applyBorder="1" applyAlignment="1">
      <alignment vertical="center"/>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5" fillId="3" borderId="15" xfId="0" applyFont="1" applyFill="1" applyBorder="1" applyAlignment="1">
      <alignment horizontal="left" vertical="center" wrapText="1"/>
    </xf>
    <xf numFmtId="0" fontId="0" fillId="0" borderId="0" xfId="0" applyBorder="1" applyAlignment="1">
      <alignment horizontal="center" vertical="center"/>
    </xf>
    <xf numFmtId="38" fontId="8" fillId="0" borderId="0" xfId="1" applyFont="1" applyBorder="1" applyAlignment="1">
      <alignment horizontal="right" vertical="center"/>
    </xf>
    <xf numFmtId="0" fontId="0" fillId="0" borderId="0" xfId="0" applyBorder="1" applyAlignment="1">
      <alignment vertical="center"/>
    </xf>
    <xf numFmtId="38" fontId="9" fillId="0" borderId="0" xfId="1" applyFont="1" applyBorder="1" applyAlignment="1">
      <alignment horizontal="right" vertical="center"/>
    </xf>
    <xf numFmtId="0" fontId="4" fillId="0" borderId="0" xfId="0" applyFont="1" applyBorder="1" applyAlignment="1">
      <alignment vertical="center"/>
    </xf>
    <xf numFmtId="38" fontId="8" fillId="2" borderId="0" xfId="0" applyNumberFormat="1" applyFont="1" applyFill="1" applyBorder="1" applyAlignment="1">
      <alignment vertical="center"/>
    </xf>
    <xf numFmtId="38" fontId="8" fillId="0" borderId="24" xfId="0" applyNumberFormat="1" applyFont="1" applyFill="1" applyBorder="1" applyAlignment="1">
      <alignment vertical="center"/>
    </xf>
    <xf numFmtId="38" fontId="12" fillId="0" borderId="0" xfId="0" applyNumberFormat="1" applyFont="1" applyBorder="1" applyAlignment="1">
      <alignment vertical="center"/>
    </xf>
    <xf numFmtId="0" fontId="5" fillId="0" borderId="1" xfId="0" applyFont="1" applyFill="1" applyBorder="1" applyAlignment="1">
      <alignment vertical="center" wrapText="1"/>
    </xf>
    <xf numFmtId="0" fontId="13" fillId="0" borderId="1" xfId="0" applyFont="1" applyFill="1" applyBorder="1" applyAlignment="1">
      <alignment vertical="center" wrapText="1"/>
    </xf>
    <xf numFmtId="0" fontId="3" fillId="0" borderId="1" xfId="1" applyNumberFormat="1" applyFont="1" applyBorder="1" applyAlignment="1">
      <alignment horizontal="right" vertical="center"/>
    </xf>
    <xf numFmtId="0" fontId="0" fillId="0" borderId="1" xfId="1" applyNumberFormat="1" applyFont="1" applyBorder="1" applyAlignment="1">
      <alignment horizontal="right" vertical="center"/>
    </xf>
    <xf numFmtId="0" fontId="15" fillId="0" borderId="36" xfId="0" applyFont="1" applyBorder="1" applyAlignment="1">
      <alignment vertical="center" wrapText="1"/>
    </xf>
    <xf numFmtId="0" fontId="0" fillId="0" borderId="37" xfId="0" applyBorder="1" applyAlignment="1">
      <alignment vertical="center" wrapText="1"/>
    </xf>
    <xf numFmtId="0" fontId="0" fillId="0" borderId="37" xfId="0" applyBorder="1" applyAlignment="1">
      <alignment vertical="center"/>
    </xf>
    <xf numFmtId="38" fontId="4" fillId="0" borderId="34" xfId="1" applyFont="1" applyBorder="1" applyAlignment="1">
      <alignment horizontal="right" vertical="center"/>
    </xf>
    <xf numFmtId="38" fontId="0" fillId="0" borderId="34" xfId="1" applyFont="1" applyBorder="1" applyAlignment="1">
      <alignment horizontal="right" vertical="center"/>
    </xf>
    <xf numFmtId="0" fontId="5" fillId="0" borderId="34" xfId="0" applyFont="1" applyFill="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5" fillId="0" borderId="15" xfId="0" applyFont="1" applyFill="1" applyBorder="1" applyAlignment="1">
      <alignment vertical="center" wrapText="1"/>
    </xf>
    <xf numFmtId="0" fontId="0" fillId="0" borderId="0" xfId="0" applyAlignment="1">
      <alignment vertical="center"/>
    </xf>
    <xf numFmtId="38" fontId="0" fillId="0" borderId="1" xfId="1" applyFont="1" applyBorder="1" applyAlignment="1">
      <alignment horizontal="right" vertical="center"/>
    </xf>
    <xf numFmtId="38" fontId="4" fillId="0" borderId="1" xfId="1" applyFont="1" applyBorder="1" applyAlignment="1">
      <alignment horizontal="right" vertical="center"/>
    </xf>
    <xf numFmtId="0" fontId="0" fillId="0" borderId="12" xfId="0" applyBorder="1" applyAlignment="1">
      <alignment vertical="center"/>
    </xf>
    <xf numFmtId="0" fontId="0" fillId="0" borderId="36" xfId="0" applyBorder="1" applyAlignment="1">
      <alignment vertical="center"/>
    </xf>
    <xf numFmtId="38" fontId="0" fillId="0" borderId="1" xfId="1" applyFont="1" applyBorder="1" applyAlignment="1">
      <alignment horizontal="right" vertical="center"/>
    </xf>
    <xf numFmtId="38" fontId="4" fillId="0" borderId="1" xfId="1" applyFont="1" applyBorder="1" applyAlignment="1">
      <alignment horizontal="right" vertical="center"/>
    </xf>
    <xf numFmtId="0" fontId="0" fillId="0" borderId="3" xfId="0"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2" xfId="0" applyBorder="1" applyAlignment="1">
      <alignment horizontal="center" vertical="center"/>
    </xf>
    <xf numFmtId="0" fontId="0" fillId="0" borderId="9" xfId="0" applyBorder="1" applyAlignment="1">
      <alignment horizontal="center" vertical="center"/>
    </xf>
    <xf numFmtId="38" fontId="8" fillId="0" borderId="1" xfId="1" applyFont="1" applyBorder="1" applyAlignment="1">
      <alignment horizontal="right" vertical="center"/>
    </xf>
    <xf numFmtId="38" fontId="9" fillId="0" borderId="30" xfId="1" applyFont="1" applyBorder="1" applyAlignment="1">
      <alignment horizontal="right" vertical="center"/>
    </xf>
    <xf numFmtId="38" fontId="9" fillId="0" borderId="7" xfId="1" applyFont="1" applyBorder="1" applyAlignment="1">
      <alignment horizontal="right" vertical="center"/>
    </xf>
    <xf numFmtId="38" fontId="8" fillId="0" borderId="6" xfId="1" applyFont="1" applyBorder="1" applyAlignment="1">
      <alignment horizontal="right" vertical="center"/>
    </xf>
    <xf numFmtId="38" fontId="8" fillId="0" borderId="7" xfId="1" applyFont="1" applyBorder="1" applyAlignment="1">
      <alignment horizontal="right" vertical="center"/>
    </xf>
    <xf numFmtId="0" fontId="0" fillId="0" borderId="0" xfId="0" applyBorder="1" applyAlignment="1">
      <alignment vertical="center" wrapText="1"/>
    </xf>
    <xf numFmtId="38" fontId="0" fillId="0" borderId="12" xfId="1" applyFont="1" applyBorder="1" applyAlignment="1">
      <alignment horizontal="right" vertical="center"/>
    </xf>
    <xf numFmtId="38" fontId="0" fillId="0" borderId="29" xfId="1" applyFont="1" applyBorder="1" applyAlignment="1">
      <alignment horizontal="right" vertical="center"/>
    </xf>
    <xf numFmtId="38" fontId="0" fillId="0" borderId="14" xfId="1" applyFont="1" applyBorder="1" applyAlignment="1">
      <alignment horizontal="right" vertical="center"/>
    </xf>
    <xf numFmtId="38" fontId="0" fillId="0" borderId="1" xfId="1" applyFont="1" applyBorder="1" applyAlignment="1">
      <alignment horizontal="right" vertical="center"/>
    </xf>
    <xf numFmtId="38" fontId="4" fillId="0" borderId="3" xfId="1" applyFont="1" applyBorder="1" applyAlignment="1">
      <alignment horizontal="right" vertical="center"/>
    </xf>
    <xf numFmtId="38" fontId="4" fillId="0" borderId="1" xfId="1" applyFont="1" applyBorder="1" applyAlignment="1">
      <alignment horizontal="right" vertical="center"/>
    </xf>
    <xf numFmtId="38" fontId="0" fillId="0" borderId="4" xfId="1" applyFont="1" applyBorder="1" applyAlignment="1">
      <alignment horizontal="right" vertical="center"/>
    </xf>
    <xf numFmtId="0" fontId="14" fillId="0" borderId="2" xfId="0" applyFont="1" applyBorder="1" applyAlignment="1">
      <alignment vertical="center" wrapText="1"/>
    </xf>
    <xf numFmtId="0" fontId="0" fillId="0" borderId="3" xfId="0" applyBorder="1" applyAlignment="1">
      <alignment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0" borderId="3" xfId="0" applyBorder="1" applyAlignment="1">
      <alignment horizontal="center" vertical="center"/>
    </xf>
    <xf numFmtId="0" fontId="0" fillId="0" borderId="34"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4" xfId="0" applyBorder="1" applyAlignment="1">
      <alignment horizontal="left" vertical="center"/>
    </xf>
    <xf numFmtId="0" fontId="0" fillId="0" borderId="0" xfId="0" applyBorder="1" applyAlignment="1">
      <alignment horizontal="left" vertical="center" wrapText="1"/>
    </xf>
    <xf numFmtId="0" fontId="0" fillId="0" borderId="0" xfId="0" applyAlignment="1">
      <alignment vertical="center"/>
    </xf>
    <xf numFmtId="0" fontId="15" fillId="0" borderId="2"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CD87-A9D8-4584-810B-CF2BE0974A8C}">
  <dimension ref="A4:Q42"/>
  <sheetViews>
    <sheetView tabSelected="1" zoomScaleNormal="100" zoomScaleSheetLayoutView="100" workbookViewId="0">
      <selection activeCell="S9" sqref="S9"/>
    </sheetView>
  </sheetViews>
  <sheetFormatPr defaultColWidth="9" defaultRowHeight="13.5" x14ac:dyDescent="0.15"/>
  <cols>
    <col min="1" max="1" width="4.625" style="100" customWidth="1"/>
    <col min="2" max="2" width="25.625" style="100" customWidth="1"/>
    <col min="3" max="3" width="6.625" style="100" customWidth="1"/>
    <col min="4" max="4" width="4.625" style="100" customWidth="1"/>
    <col min="5" max="6" width="15.625" style="100" customWidth="1"/>
    <col min="7" max="7" width="26.625" style="100" customWidth="1"/>
    <col min="8" max="8" width="0" style="100" hidden="1" customWidth="1"/>
    <col min="9" max="10" width="10.625" style="100" hidden="1" customWidth="1"/>
    <col min="11" max="11" width="0" style="100" hidden="1" customWidth="1"/>
    <col min="12" max="13" width="10.625" style="100" hidden="1" customWidth="1"/>
    <col min="14" max="15" width="15.625" style="100" hidden="1" customWidth="1"/>
    <col min="16" max="16" width="9" style="100" customWidth="1"/>
    <col min="17" max="17" width="15.625" style="100" hidden="1" customWidth="1"/>
    <col min="18" max="16384" width="9" style="100"/>
  </cols>
  <sheetData>
    <row r="4" spans="1:17" ht="30" customHeight="1" x14ac:dyDescent="0.15"/>
    <row r="5" spans="1:17" ht="30" customHeight="1" x14ac:dyDescent="0.15">
      <c r="A5" s="23"/>
      <c r="G5" s="58" t="s">
        <v>20</v>
      </c>
    </row>
    <row r="6" spans="1:17" ht="30" customHeight="1" x14ac:dyDescent="0.15">
      <c r="A6" s="1"/>
      <c r="B6" s="53" t="s">
        <v>30</v>
      </c>
      <c r="C6" s="104" t="s">
        <v>1</v>
      </c>
      <c r="D6" s="105"/>
      <c r="E6" s="53" t="s">
        <v>0</v>
      </c>
      <c r="F6" s="53" t="s">
        <v>2</v>
      </c>
      <c r="G6" s="53" t="s">
        <v>4</v>
      </c>
      <c r="H6" s="64" t="s">
        <v>0</v>
      </c>
      <c r="I6" s="13" t="s">
        <v>2</v>
      </c>
      <c r="J6" s="14" t="s">
        <v>4</v>
      </c>
      <c r="K6" s="11" t="s">
        <v>0</v>
      </c>
      <c r="L6" s="53" t="s">
        <v>2</v>
      </c>
      <c r="M6" s="12" t="s">
        <v>4</v>
      </c>
      <c r="N6" s="37" t="s">
        <v>2</v>
      </c>
      <c r="O6" s="99" t="s">
        <v>0</v>
      </c>
    </row>
    <row r="7" spans="1:17" ht="30" customHeight="1" x14ac:dyDescent="0.15">
      <c r="A7" s="1">
        <v>1</v>
      </c>
      <c r="B7" s="1" t="s">
        <v>15</v>
      </c>
      <c r="C7" s="4">
        <v>1</v>
      </c>
      <c r="D7" s="10" t="s">
        <v>9</v>
      </c>
      <c r="E7" s="61"/>
      <c r="F7" s="2">
        <f>$C7*E7</f>
        <v>0</v>
      </c>
      <c r="G7" s="66"/>
      <c r="H7" s="65">
        <v>100000</v>
      </c>
      <c r="I7" s="3">
        <f>$C7*H7</f>
        <v>100000</v>
      </c>
      <c r="J7" s="20" t="s">
        <v>19</v>
      </c>
      <c r="K7" s="34">
        <v>100000</v>
      </c>
      <c r="L7" s="2">
        <f>$C7*K7</f>
        <v>100000</v>
      </c>
      <c r="M7" s="6" t="s">
        <v>8</v>
      </c>
      <c r="N7" s="39">
        <v>233334</v>
      </c>
      <c r="O7" s="47">
        <v>233334</v>
      </c>
    </row>
    <row r="8" spans="1:17" ht="30" customHeight="1" x14ac:dyDescent="0.15">
      <c r="A8" s="1">
        <v>2</v>
      </c>
      <c r="B8" s="1" t="s">
        <v>3</v>
      </c>
      <c r="C8" s="4">
        <v>260</v>
      </c>
      <c r="D8" s="10" t="s">
        <v>10</v>
      </c>
      <c r="E8" s="59"/>
      <c r="F8" s="2">
        <f t="shared" ref="F8:F17" si="0">$C8*E8</f>
        <v>0</v>
      </c>
      <c r="G8" s="67"/>
      <c r="H8" s="65">
        <v>800</v>
      </c>
      <c r="I8" s="3">
        <f t="shared" ref="I8:I14" si="1">$C8*H8</f>
        <v>208000</v>
      </c>
      <c r="J8" s="18"/>
      <c r="K8" s="34">
        <v>450</v>
      </c>
      <c r="L8" s="2">
        <f t="shared" ref="L8" si="2">$C8*K8</f>
        <v>117000</v>
      </c>
      <c r="M8" s="15" t="s">
        <v>17</v>
      </c>
      <c r="N8" s="39">
        <f>AVERAGE(F8,I8,L8)</f>
        <v>108333.33333333333</v>
      </c>
      <c r="O8" s="47">
        <f>ROUND(N8/C8,0)</f>
        <v>417</v>
      </c>
    </row>
    <row r="9" spans="1:17" ht="30" customHeight="1" x14ac:dyDescent="0.15">
      <c r="A9" s="1">
        <v>3</v>
      </c>
      <c r="B9" s="1" t="s">
        <v>13</v>
      </c>
      <c r="C9" s="4">
        <v>140</v>
      </c>
      <c r="D9" s="10" t="s">
        <v>10</v>
      </c>
      <c r="E9" s="62"/>
      <c r="F9" s="97">
        <f t="shared" si="0"/>
        <v>0</v>
      </c>
      <c r="G9" s="66"/>
      <c r="H9" s="25" t="s">
        <v>12</v>
      </c>
      <c r="I9" s="97" t="s">
        <v>12</v>
      </c>
      <c r="J9" s="22" t="s">
        <v>16</v>
      </c>
      <c r="K9" s="35" t="s">
        <v>12</v>
      </c>
      <c r="L9" s="97" t="s">
        <v>12</v>
      </c>
      <c r="M9" s="22" t="s">
        <v>18</v>
      </c>
      <c r="N9" s="46" t="s">
        <v>12</v>
      </c>
      <c r="O9" s="48"/>
    </row>
    <row r="10" spans="1:17" ht="30" customHeight="1" x14ac:dyDescent="0.15">
      <c r="A10" s="1">
        <v>4</v>
      </c>
      <c r="B10" s="1" t="s">
        <v>5</v>
      </c>
      <c r="C10" s="4">
        <v>140</v>
      </c>
      <c r="D10" s="10" t="s">
        <v>10</v>
      </c>
      <c r="E10" s="3"/>
      <c r="F10" s="2">
        <f t="shared" si="0"/>
        <v>0</v>
      </c>
      <c r="G10" s="68"/>
      <c r="H10" s="65">
        <v>1500</v>
      </c>
      <c r="I10" s="3">
        <f t="shared" si="1"/>
        <v>210000</v>
      </c>
      <c r="J10" s="18"/>
      <c r="K10" s="31">
        <v>3000</v>
      </c>
      <c r="L10" s="2">
        <f t="shared" ref="L10:L14" si="3">$C10*K10</f>
        <v>420000</v>
      </c>
      <c r="M10" s="16" t="s">
        <v>24</v>
      </c>
      <c r="N10" s="39">
        <f>AVERAGE(F10,I10,L10)</f>
        <v>210000</v>
      </c>
      <c r="O10" s="47">
        <f t="shared" ref="O10:O14" si="4">ROUND(N10/C10,0)</f>
        <v>1500</v>
      </c>
    </row>
    <row r="11" spans="1:17" ht="30" customHeight="1" x14ac:dyDescent="0.15">
      <c r="A11" s="1">
        <v>5</v>
      </c>
      <c r="B11" s="1" t="s">
        <v>29</v>
      </c>
      <c r="C11" s="4">
        <v>230</v>
      </c>
      <c r="D11" s="10" t="s">
        <v>10</v>
      </c>
      <c r="E11" s="62"/>
      <c r="F11" s="97">
        <f t="shared" si="0"/>
        <v>0</v>
      </c>
      <c r="G11" s="68"/>
      <c r="H11" s="65">
        <v>100</v>
      </c>
      <c r="I11" s="3">
        <f t="shared" si="1"/>
        <v>23000</v>
      </c>
      <c r="J11" s="18"/>
      <c r="K11" s="31">
        <v>250</v>
      </c>
      <c r="L11" s="2">
        <f t="shared" si="3"/>
        <v>57500</v>
      </c>
      <c r="M11" s="33"/>
      <c r="N11" s="39">
        <f>ROUND((I11+L11)/3,0)</f>
        <v>26833</v>
      </c>
      <c r="O11" s="47">
        <f t="shared" si="4"/>
        <v>117</v>
      </c>
    </row>
    <row r="12" spans="1:17" ht="30" customHeight="1" x14ac:dyDescent="0.15">
      <c r="A12" s="1">
        <v>6</v>
      </c>
      <c r="B12" s="1" t="s">
        <v>21</v>
      </c>
      <c r="C12" s="4">
        <v>80</v>
      </c>
      <c r="D12" s="10" t="s">
        <v>10</v>
      </c>
      <c r="E12" s="3"/>
      <c r="F12" s="2">
        <f t="shared" si="0"/>
        <v>0</v>
      </c>
      <c r="G12" s="68"/>
      <c r="H12" s="25" t="s">
        <v>12</v>
      </c>
      <c r="I12" s="97" t="s">
        <v>12</v>
      </c>
      <c r="J12" s="18"/>
      <c r="K12" s="35" t="s">
        <v>12</v>
      </c>
      <c r="L12" s="97" t="s">
        <v>12</v>
      </c>
      <c r="M12" s="33" t="s">
        <v>16</v>
      </c>
      <c r="N12" s="39">
        <f>ROUND(F12/3,0)</f>
        <v>0</v>
      </c>
      <c r="O12" s="47">
        <f t="shared" si="4"/>
        <v>0</v>
      </c>
    </row>
    <row r="13" spans="1:17" ht="30" customHeight="1" x14ac:dyDescent="0.15">
      <c r="A13" s="1">
        <v>7</v>
      </c>
      <c r="B13" s="1" t="s">
        <v>32</v>
      </c>
      <c r="C13" s="4">
        <v>80</v>
      </c>
      <c r="D13" s="10" t="s">
        <v>10</v>
      </c>
      <c r="E13" s="3"/>
      <c r="F13" s="2">
        <f t="shared" si="0"/>
        <v>0</v>
      </c>
      <c r="G13" s="69"/>
      <c r="H13" s="65">
        <v>23000</v>
      </c>
      <c r="I13" s="3">
        <f t="shared" si="1"/>
        <v>1840000</v>
      </c>
      <c r="J13" s="20" t="s">
        <v>11</v>
      </c>
      <c r="K13" s="31">
        <v>30000</v>
      </c>
      <c r="L13" s="2">
        <f t="shared" si="3"/>
        <v>2400000</v>
      </c>
      <c r="M13" s="16"/>
      <c r="N13" s="39">
        <f>AVERAGE(F13,I13,L13)</f>
        <v>1413333.3333333333</v>
      </c>
      <c r="O13" s="47">
        <f t="shared" si="4"/>
        <v>17667</v>
      </c>
    </row>
    <row r="14" spans="1:17" ht="30" customHeight="1" x14ac:dyDescent="0.15">
      <c r="A14" s="1">
        <v>8</v>
      </c>
      <c r="B14" s="1" t="s">
        <v>31</v>
      </c>
      <c r="C14" s="4">
        <v>80</v>
      </c>
      <c r="D14" s="10" t="s">
        <v>10</v>
      </c>
      <c r="E14" s="3"/>
      <c r="F14" s="2">
        <f t="shared" si="0"/>
        <v>0</v>
      </c>
      <c r="G14" s="69"/>
      <c r="H14" s="65">
        <v>19000</v>
      </c>
      <c r="I14" s="3">
        <f t="shared" si="1"/>
        <v>1520000</v>
      </c>
      <c r="J14" s="18"/>
      <c r="K14" s="31">
        <v>30000</v>
      </c>
      <c r="L14" s="2">
        <f t="shared" si="3"/>
        <v>2400000</v>
      </c>
      <c r="M14" s="16"/>
      <c r="N14" s="39">
        <f>AVERAGE(F14,I14,L14)</f>
        <v>1306666.6666666667</v>
      </c>
      <c r="O14" s="47">
        <f t="shared" si="4"/>
        <v>16333</v>
      </c>
    </row>
    <row r="15" spans="1:17" ht="30" customHeight="1" x14ac:dyDescent="0.15">
      <c r="A15" s="1">
        <v>9</v>
      </c>
      <c r="B15" s="1" t="s">
        <v>33</v>
      </c>
      <c r="C15" s="21">
        <v>80</v>
      </c>
      <c r="D15" s="10" t="s">
        <v>10</v>
      </c>
      <c r="E15" s="63"/>
      <c r="F15" s="97">
        <f t="shared" si="0"/>
        <v>0</v>
      </c>
      <c r="G15" s="69"/>
      <c r="H15" s="65">
        <v>5500</v>
      </c>
      <c r="I15" s="97" t="s">
        <v>12</v>
      </c>
      <c r="J15" s="19" t="s">
        <v>6</v>
      </c>
      <c r="K15" s="31">
        <v>5000</v>
      </c>
      <c r="L15" s="97" t="s">
        <v>12</v>
      </c>
      <c r="M15" s="17" t="s">
        <v>6</v>
      </c>
      <c r="N15" s="40" t="s">
        <v>12</v>
      </c>
      <c r="O15" s="49"/>
    </row>
    <row r="16" spans="1:17" ht="30" customHeight="1" thickBot="1" x14ac:dyDescent="0.2">
      <c r="A16" s="1">
        <v>10</v>
      </c>
      <c r="B16" s="1" t="s">
        <v>14</v>
      </c>
      <c r="C16" s="4">
        <v>1</v>
      </c>
      <c r="D16" s="10" t="s">
        <v>9</v>
      </c>
      <c r="E16" s="98"/>
      <c r="F16" s="97">
        <f t="shared" si="0"/>
        <v>0</v>
      </c>
      <c r="G16" s="66"/>
      <c r="H16" s="30" t="s">
        <v>12</v>
      </c>
      <c r="I16" s="27" t="s">
        <v>12</v>
      </c>
      <c r="J16" s="28" t="s">
        <v>16</v>
      </c>
      <c r="K16" s="32" t="s">
        <v>12</v>
      </c>
      <c r="L16" s="27" t="s">
        <v>12</v>
      </c>
      <c r="M16" s="28" t="s">
        <v>16</v>
      </c>
      <c r="N16" s="41">
        <f>ROUND(F16/3,0)</f>
        <v>0</v>
      </c>
      <c r="O16" s="47">
        <f>ROUND(N16/C16,0)</f>
        <v>0</v>
      </c>
      <c r="Q16" s="53" t="s">
        <v>22</v>
      </c>
    </row>
    <row r="17" spans="1:17" ht="30" customHeight="1" thickTop="1" thickBot="1" x14ac:dyDescent="0.2">
      <c r="A17" s="1">
        <v>11</v>
      </c>
      <c r="B17" s="1" t="s">
        <v>25</v>
      </c>
      <c r="C17" s="4"/>
      <c r="D17" s="10"/>
      <c r="E17" s="60"/>
      <c r="F17" s="27">
        <f t="shared" si="0"/>
        <v>0</v>
      </c>
      <c r="G17" s="70"/>
      <c r="H17" s="56"/>
      <c r="I17" s="55"/>
      <c r="J17" s="57"/>
      <c r="K17" s="54"/>
      <c r="L17" s="55"/>
      <c r="M17" s="57"/>
      <c r="N17" s="45"/>
      <c r="O17" s="47"/>
      <c r="Q17" s="53"/>
    </row>
    <row r="18" spans="1:17" ht="30" customHeight="1" thickTop="1" x14ac:dyDescent="0.15">
      <c r="B18" s="104" t="s">
        <v>28</v>
      </c>
      <c r="C18" s="105"/>
      <c r="D18" s="105"/>
      <c r="E18" s="112">
        <f>SUM(F7:F17)</f>
        <v>0</v>
      </c>
      <c r="F18" s="112"/>
      <c r="G18" s="101"/>
      <c r="H18" s="113">
        <f>SUM(I7:I16)</f>
        <v>3901000</v>
      </c>
      <c r="I18" s="112"/>
      <c r="J18" s="29" t="s">
        <v>7</v>
      </c>
      <c r="K18" s="114">
        <f>SUM(L7:L16)</f>
        <v>5494500</v>
      </c>
      <c r="L18" s="112"/>
      <c r="M18" s="26" t="s">
        <v>7</v>
      </c>
      <c r="N18" s="42">
        <f>SUM(N7:N16)</f>
        <v>3298500.333333333</v>
      </c>
      <c r="O18" s="47"/>
      <c r="Q18" s="44">
        <v>6194422</v>
      </c>
    </row>
    <row r="19" spans="1:17" ht="30" customHeight="1" thickBot="1" x14ac:dyDescent="0.2">
      <c r="B19" s="104" t="s">
        <v>26</v>
      </c>
      <c r="C19" s="105"/>
      <c r="D19" s="105"/>
      <c r="E19" s="115">
        <f>E18*0.1</f>
        <v>0</v>
      </c>
      <c r="F19" s="115"/>
      <c r="G19" s="1"/>
      <c r="H19" s="116">
        <f>H18*0.1</f>
        <v>390100</v>
      </c>
      <c r="I19" s="117"/>
      <c r="J19" s="8" t="s">
        <v>7</v>
      </c>
      <c r="K19" s="118">
        <f>K18*0.1</f>
        <v>549450</v>
      </c>
      <c r="L19" s="115"/>
      <c r="M19" s="5" t="s">
        <v>7</v>
      </c>
      <c r="N19" s="43">
        <f>N18*0.1</f>
        <v>329850.03333333333</v>
      </c>
      <c r="O19" s="50"/>
      <c r="Q19" s="53" t="s">
        <v>23</v>
      </c>
    </row>
    <row r="20" spans="1:17" ht="30" customHeight="1" thickBot="1" x14ac:dyDescent="0.2">
      <c r="B20" s="104" t="s">
        <v>27</v>
      </c>
      <c r="C20" s="105"/>
      <c r="D20" s="105"/>
      <c r="E20" s="106">
        <f>SUM(E18:E19)</f>
        <v>0</v>
      </c>
      <c r="F20" s="106"/>
      <c r="G20" s="1"/>
      <c r="H20" s="107">
        <f>SUM(H18:H19)</f>
        <v>4291100</v>
      </c>
      <c r="I20" s="108"/>
      <c r="J20" s="9" t="s">
        <v>7</v>
      </c>
      <c r="K20" s="109">
        <f>SUM(K18:K19)</f>
        <v>6043950</v>
      </c>
      <c r="L20" s="110"/>
      <c r="M20" s="7" t="s">
        <v>7</v>
      </c>
      <c r="N20" s="24">
        <f>SUM(N18:N19)</f>
        <v>3628350.3666666662</v>
      </c>
      <c r="O20" s="52"/>
      <c r="Q20" s="38">
        <f>N20-Q18</f>
        <v>-2566071.6333333338</v>
      </c>
    </row>
    <row r="21" spans="1:17" ht="20.100000000000001" customHeight="1" x14ac:dyDescent="0.15">
      <c r="B21" s="73" t="s">
        <v>41</v>
      </c>
      <c r="C21" s="71"/>
      <c r="D21" s="71"/>
      <c r="E21" s="72"/>
      <c r="F21" s="72"/>
      <c r="G21" s="73"/>
      <c r="H21" s="74"/>
      <c r="I21" s="74"/>
      <c r="J21" s="75"/>
      <c r="K21" s="72"/>
      <c r="L21" s="72"/>
      <c r="M21" s="73"/>
      <c r="N21" s="76"/>
      <c r="O21" s="77"/>
      <c r="Q21" s="78"/>
    </row>
    <row r="22" spans="1:17" ht="35.1" customHeight="1" x14ac:dyDescent="0.15">
      <c r="B22" s="111" t="s">
        <v>42</v>
      </c>
      <c r="C22" s="102"/>
      <c r="D22" s="102"/>
      <c r="E22" s="102"/>
      <c r="F22" s="102"/>
      <c r="G22" s="102"/>
      <c r="H22" s="74"/>
      <c r="I22" s="74"/>
      <c r="J22" s="75"/>
      <c r="K22" s="72"/>
      <c r="L22" s="72"/>
      <c r="M22" s="73"/>
      <c r="N22" s="76"/>
      <c r="O22" s="77"/>
      <c r="Q22" s="78"/>
    </row>
    <row r="23" spans="1:17" ht="45" customHeight="1" x14ac:dyDescent="0.15">
      <c r="B23" s="111" t="s">
        <v>43</v>
      </c>
      <c r="C23" s="102"/>
      <c r="D23" s="102"/>
      <c r="E23" s="102"/>
      <c r="F23" s="102"/>
      <c r="G23" s="102"/>
      <c r="H23" s="74"/>
      <c r="I23" s="74"/>
      <c r="J23" s="75"/>
      <c r="K23" s="72"/>
      <c r="L23" s="72"/>
      <c r="M23" s="73"/>
      <c r="N23" s="76"/>
      <c r="O23" s="77"/>
      <c r="Q23" s="78"/>
    </row>
    <row r="24" spans="1:17" ht="20.100000000000001" customHeight="1" x14ac:dyDescent="0.15">
      <c r="B24" s="36" t="s">
        <v>44</v>
      </c>
      <c r="O24" s="51"/>
    </row>
    <row r="25" spans="1:17" ht="20.100000000000001" customHeight="1" x14ac:dyDescent="0.15">
      <c r="B25" s="102" t="s">
        <v>48</v>
      </c>
      <c r="C25" s="102"/>
      <c r="D25" s="102"/>
      <c r="E25" s="102"/>
      <c r="F25" s="102"/>
      <c r="G25" s="102"/>
    </row>
    <row r="26" spans="1:17" ht="80.099999999999994" customHeight="1" x14ac:dyDescent="0.15">
      <c r="B26" s="103" t="s">
        <v>49</v>
      </c>
      <c r="C26" s="103"/>
      <c r="D26" s="103"/>
      <c r="E26" s="103"/>
      <c r="F26" s="103"/>
      <c r="G26" s="103"/>
    </row>
    <row r="27" spans="1:17" ht="20.100000000000001" customHeight="1" x14ac:dyDescent="0.15"/>
    <row r="28" spans="1:17" ht="20.100000000000001" customHeight="1" x14ac:dyDescent="0.15"/>
    <row r="29" spans="1:17" ht="20.100000000000001" customHeight="1" x14ac:dyDescent="0.15"/>
    <row r="30" spans="1:17" ht="20.100000000000001" customHeight="1" x14ac:dyDescent="0.15"/>
    <row r="31" spans="1:17" ht="30" customHeight="1" x14ac:dyDescent="0.15"/>
    <row r="32" spans="1:1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sheetData>
  <mergeCells count="17">
    <mergeCell ref="K20:L20"/>
    <mergeCell ref="B22:G22"/>
    <mergeCell ref="B23:G23"/>
    <mergeCell ref="C6:D6"/>
    <mergeCell ref="B18:D18"/>
    <mergeCell ref="E18:F18"/>
    <mergeCell ref="H18:I18"/>
    <mergeCell ref="K18:L18"/>
    <mergeCell ref="B19:D19"/>
    <mergeCell ref="E19:F19"/>
    <mergeCell ref="H19:I19"/>
    <mergeCell ref="K19:L19"/>
    <mergeCell ref="B25:G25"/>
    <mergeCell ref="B26:G26"/>
    <mergeCell ref="B20:D20"/>
    <mergeCell ref="E20:F20"/>
    <mergeCell ref="H20:I20"/>
  </mergeCells>
  <phoneticPr fontId="1"/>
  <pageMargins left="0.31496062992125984" right="0" top="0.74803149606299213" bottom="0.74803149606299213" header="0.31496062992125984" footer="0.31496062992125984"/>
  <pageSetup paperSize="9" orientation="portrait" r:id="rId1"/>
  <headerFooter>
    <oddHeader xml:space="preserve">&amp;L参考様式&amp;C&amp;"-,太字"&amp;14
【令和６年度　白岡市高齢者の保健事業と介護予防の一体的な実施事業
「高齢者に対する個別的支援」（ハイリスクアプローチ）】　見積書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FFE4F-6776-4CAA-8D64-1B57A754A535}">
  <dimension ref="A7:H25"/>
  <sheetViews>
    <sheetView topLeftCell="A16" zoomScaleNormal="100" workbookViewId="0">
      <selection activeCell="B26" sqref="B26"/>
    </sheetView>
  </sheetViews>
  <sheetFormatPr defaultColWidth="9" defaultRowHeight="13.5" x14ac:dyDescent="0.15"/>
  <cols>
    <col min="1" max="1" width="3.625" style="92" customWidth="1"/>
    <col min="2" max="2" width="23.25" style="92" customWidth="1"/>
    <col min="3" max="3" width="5.625" style="92" customWidth="1"/>
    <col min="4" max="4" width="4.625" style="92" customWidth="1"/>
    <col min="5" max="5" width="5.25" style="92" customWidth="1"/>
    <col min="6" max="7" width="14.625" style="92" customWidth="1"/>
    <col min="8" max="8" width="28.625" style="92" customWidth="1"/>
    <col min="9" max="16384" width="9" style="92"/>
  </cols>
  <sheetData>
    <row r="7" spans="1:8" ht="30" customHeight="1" x14ac:dyDescent="0.15"/>
    <row r="8" spans="1:8" ht="30" customHeight="1" x14ac:dyDescent="0.15">
      <c r="A8" s="23"/>
      <c r="H8" s="58" t="s">
        <v>20</v>
      </c>
    </row>
    <row r="9" spans="1:8" ht="30" hidden="1" customHeight="1" x14ac:dyDescent="0.15">
      <c r="F9" s="121"/>
      <c r="G9" s="122"/>
      <c r="H9" s="123"/>
    </row>
    <row r="10" spans="1:8" ht="30" customHeight="1" x14ac:dyDescent="0.15">
      <c r="A10" s="1"/>
      <c r="B10" s="104" t="s">
        <v>30</v>
      </c>
      <c r="C10" s="124"/>
      <c r="D10" s="104" t="s">
        <v>1</v>
      </c>
      <c r="E10" s="105"/>
      <c r="F10" s="53" t="s">
        <v>0</v>
      </c>
      <c r="G10" s="53" t="s">
        <v>2</v>
      </c>
      <c r="H10" s="53" t="s">
        <v>4</v>
      </c>
    </row>
    <row r="11" spans="1:8" ht="30" customHeight="1" x14ac:dyDescent="0.15">
      <c r="A11" s="1">
        <v>1</v>
      </c>
      <c r="B11" s="4" t="s">
        <v>15</v>
      </c>
      <c r="C11" s="10"/>
      <c r="D11" s="4">
        <v>8</v>
      </c>
      <c r="E11" s="10" t="s">
        <v>34</v>
      </c>
      <c r="F11" s="94"/>
      <c r="G11" s="93">
        <f t="shared" ref="G11:G18" si="0">$D11*F11</f>
        <v>0</v>
      </c>
      <c r="H11" s="79"/>
    </row>
    <row r="12" spans="1:8" ht="30" customHeight="1" x14ac:dyDescent="0.15">
      <c r="A12" s="125">
        <v>2</v>
      </c>
      <c r="B12" s="127" t="s">
        <v>35</v>
      </c>
      <c r="C12" s="53" t="s">
        <v>36</v>
      </c>
      <c r="D12" s="21">
        <v>4</v>
      </c>
      <c r="E12" s="10" t="s">
        <v>34</v>
      </c>
      <c r="F12" s="94"/>
      <c r="G12" s="93">
        <f t="shared" si="0"/>
        <v>0</v>
      </c>
      <c r="H12" s="79"/>
    </row>
    <row r="13" spans="1:8" ht="30" customHeight="1" x14ac:dyDescent="0.15">
      <c r="A13" s="126"/>
      <c r="B13" s="128"/>
      <c r="C13" s="53" t="s">
        <v>37</v>
      </c>
      <c r="D13" s="21">
        <v>4</v>
      </c>
      <c r="E13" s="10" t="s">
        <v>34</v>
      </c>
      <c r="F13" s="94"/>
      <c r="G13" s="93">
        <f t="shared" si="0"/>
        <v>0</v>
      </c>
      <c r="H13" s="79"/>
    </row>
    <row r="14" spans="1:8" ht="30" customHeight="1" x14ac:dyDescent="0.15">
      <c r="A14" s="1">
        <v>3</v>
      </c>
      <c r="B14" s="4" t="s">
        <v>38</v>
      </c>
      <c r="C14" s="10"/>
      <c r="D14" s="4">
        <v>8</v>
      </c>
      <c r="E14" s="10" t="s">
        <v>34</v>
      </c>
      <c r="F14" s="59"/>
      <c r="G14" s="2">
        <f t="shared" si="0"/>
        <v>0</v>
      </c>
      <c r="H14" s="80"/>
    </row>
    <row r="15" spans="1:8" ht="30" customHeight="1" x14ac:dyDescent="0.15">
      <c r="A15" s="1">
        <v>4</v>
      </c>
      <c r="B15" s="119" t="s">
        <v>39</v>
      </c>
      <c r="C15" s="120"/>
      <c r="D15" s="4">
        <v>8</v>
      </c>
      <c r="E15" s="10" t="s">
        <v>34</v>
      </c>
      <c r="F15" s="81"/>
      <c r="G15" s="82">
        <f t="shared" si="0"/>
        <v>0</v>
      </c>
      <c r="H15" s="79"/>
    </row>
    <row r="16" spans="1:8" ht="30" customHeight="1" x14ac:dyDescent="0.15">
      <c r="A16" s="1">
        <v>5</v>
      </c>
      <c r="B16" s="132" t="s">
        <v>40</v>
      </c>
      <c r="C16" s="120"/>
      <c r="D16" s="4">
        <v>8</v>
      </c>
      <c r="E16" s="10" t="s">
        <v>34</v>
      </c>
      <c r="F16" s="94"/>
      <c r="G16" s="93">
        <f t="shared" si="0"/>
        <v>0</v>
      </c>
      <c r="H16" s="79"/>
    </row>
    <row r="17" spans="1:8" ht="30" customHeight="1" x14ac:dyDescent="0.15">
      <c r="A17" s="1">
        <v>6</v>
      </c>
      <c r="B17" s="83" t="s">
        <v>14</v>
      </c>
      <c r="C17" s="84"/>
      <c r="D17" s="96">
        <v>1</v>
      </c>
      <c r="E17" s="85" t="s">
        <v>9</v>
      </c>
      <c r="F17" s="86"/>
      <c r="G17" s="87">
        <f t="shared" si="0"/>
        <v>0</v>
      </c>
      <c r="H17" s="88"/>
    </row>
    <row r="18" spans="1:8" ht="30" customHeight="1" thickBot="1" x14ac:dyDescent="0.2">
      <c r="A18" s="1">
        <v>7</v>
      </c>
      <c r="B18" s="89" t="s">
        <v>25</v>
      </c>
      <c r="C18" s="90"/>
      <c r="D18" s="96"/>
      <c r="E18" s="85"/>
      <c r="F18" s="60"/>
      <c r="G18" s="27">
        <f t="shared" si="0"/>
        <v>0</v>
      </c>
      <c r="H18" s="91"/>
    </row>
    <row r="19" spans="1:8" ht="30" customHeight="1" thickTop="1" x14ac:dyDescent="0.15">
      <c r="B19" s="104" t="s">
        <v>28</v>
      </c>
      <c r="C19" s="105"/>
      <c r="D19" s="105"/>
      <c r="E19" s="105"/>
      <c r="F19" s="112">
        <f>SUM(G11:G18)</f>
        <v>0</v>
      </c>
      <c r="G19" s="112"/>
      <c r="H19" s="95"/>
    </row>
    <row r="20" spans="1:8" ht="30" customHeight="1" x14ac:dyDescent="0.15">
      <c r="B20" s="104" t="s">
        <v>26</v>
      </c>
      <c r="C20" s="105"/>
      <c r="D20" s="105"/>
      <c r="E20" s="105"/>
      <c r="F20" s="115">
        <f>F19*0.1</f>
        <v>0</v>
      </c>
      <c r="G20" s="115"/>
      <c r="H20" s="1"/>
    </row>
    <row r="21" spans="1:8" ht="30" customHeight="1" x14ac:dyDescent="0.15">
      <c r="B21" s="104" t="s">
        <v>27</v>
      </c>
      <c r="C21" s="105"/>
      <c r="D21" s="105"/>
      <c r="E21" s="105"/>
      <c r="F21" s="106">
        <f>SUM(F19:F20)</f>
        <v>0</v>
      </c>
      <c r="G21" s="106"/>
      <c r="H21" s="1"/>
    </row>
    <row r="22" spans="1:8" ht="20.100000000000001" customHeight="1" x14ac:dyDescent="0.15">
      <c r="B22" s="129" t="s">
        <v>45</v>
      </c>
      <c r="C22" s="129"/>
      <c r="D22" s="129"/>
      <c r="E22" s="129"/>
      <c r="F22" s="129"/>
      <c r="G22" s="129"/>
      <c r="H22" s="73"/>
    </row>
    <row r="23" spans="1:8" ht="20.100000000000001" customHeight="1" x14ac:dyDescent="0.15">
      <c r="B23" s="130" t="s">
        <v>46</v>
      </c>
      <c r="C23" s="130"/>
      <c r="D23" s="131"/>
      <c r="E23" s="131"/>
      <c r="F23" s="131"/>
      <c r="G23" s="131"/>
      <c r="H23" s="131"/>
    </row>
    <row r="24" spans="1:8" ht="20.100000000000001" customHeight="1" x14ac:dyDescent="0.15">
      <c r="B24" s="36" t="s">
        <v>47</v>
      </c>
      <c r="C24" s="36"/>
    </row>
    <row r="25" spans="1:8" ht="69.75" customHeight="1" x14ac:dyDescent="0.15">
      <c r="B25" s="103" t="s">
        <v>50</v>
      </c>
      <c r="C25" s="131"/>
      <c r="D25" s="131"/>
      <c r="E25" s="131"/>
      <c r="F25" s="131"/>
      <c r="G25" s="131"/>
      <c r="H25" s="131"/>
    </row>
  </sheetData>
  <mergeCells count="16">
    <mergeCell ref="B22:G22"/>
    <mergeCell ref="B23:H23"/>
    <mergeCell ref="B25:H25"/>
    <mergeCell ref="B16:C16"/>
    <mergeCell ref="B19:E19"/>
    <mergeCell ref="F19:G19"/>
    <mergeCell ref="B20:E20"/>
    <mergeCell ref="F20:G20"/>
    <mergeCell ref="B21:E21"/>
    <mergeCell ref="F21:G21"/>
    <mergeCell ref="B15:C15"/>
    <mergeCell ref="F9:H9"/>
    <mergeCell ref="B10:C10"/>
    <mergeCell ref="D10:E10"/>
    <mergeCell ref="A12:A13"/>
    <mergeCell ref="B12:B13"/>
  </mergeCells>
  <phoneticPr fontId="1"/>
  <pageMargins left="0.31496062992125984" right="0.11811023622047245" top="0.74803149606299213" bottom="0.74803149606299213" header="0.31496062992125984" footer="0.31496062992125984"/>
  <pageSetup paperSize="9" fitToHeight="0" orientation="portrait" r:id="rId1"/>
  <headerFooter>
    <oddHeader xml:space="preserve">&amp;L参考様式&amp;C&amp;"-,太字"&amp;14
【令和６年度　白岡市高齢者の保健事業と介護予防の一体的な実施事業
「通いの場等への積極的な関与等」（ポピュレーションアプローチ）】　見積書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ハイリスクアプローチ用</vt:lpstr>
      <vt:lpstr>ポピュレーションアプローチ用</vt:lpstr>
      <vt:lpstr>ハイリスクアプローチ用!Print_Titles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2023-09-20T05:29:43Z</dcterms:modified>
</cp:coreProperties>
</file>